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Обнародование Редакция исполнение год.отчета за 2023г\"/>
    </mc:Choice>
  </mc:AlternateContent>
  <bookViews>
    <workbookView xWindow="0" yWindow="0" windowWidth="28800" windowHeight="10335"/>
  </bookViews>
  <sheets>
    <sheet name="Лист1" sheetId="2" r:id="rId1"/>
    <sheet name="Лист3" sheetId="3" r:id="rId2"/>
  </sheets>
  <definedNames>
    <definedName name="_xlnm.Print_Area" localSheetId="0">Лист1!$A$1:$H$35</definedName>
  </definedNames>
  <calcPr calcId="162913"/>
</workbook>
</file>

<file path=xl/calcChain.xml><?xml version="1.0" encoding="utf-8"?>
<calcChain xmlns="http://schemas.openxmlformats.org/spreadsheetml/2006/main">
  <c r="E29" i="2" l="1"/>
  <c r="H27" i="2"/>
  <c r="G27" i="2"/>
  <c r="G25" i="2"/>
  <c r="E24" i="2"/>
  <c r="G24" i="2" s="1"/>
  <c r="G31" i="2" s="1"/>
  <c r="D24" i="2"/>
  <c r="H23" i="2"/>
  <c r="G23" i="2"/>
  <c r="H22" i="2"/>
  <c r="G22" i="2"/>
  <c r="H21" i="2"/>
  <c r="G21" i="2"/>
  <c r="H19" i="2"/>
  <c r="G19" i="2"/>
  <c r="H18" i="2"/>
  <c r="G18" i="2"/>
  <c r="G16" i="2"/>
  <c r="F16" i="2"/>
  <c r="H16" i="2" s="1"/>
  <c r="E16" i="2"/>
  <c r="D16" i="2"/>
  <c r="G15" i="2"/>
  <c r="H14" i="2"/>
  <c r="G14" i="2"/>
  <c r="H13" i="2"/>
  <c r="G13" i="2"/>
  <c r="H12" i="2"/>
  <c r="G12" i="2"/>
  <c r="H11" i="2"/>
  <c r="G11" i="2"/>
  <c r="F10" i="2"/>
  <c r="H10" i="2" s="1"/>
  <c r="E10" i="2"/>
  <c r="H9" i="2"/>
  <c r="G9" i="2"/>
  <c r="H8" i="2"/>
  <c r="G8" i="2"/>
  <c r="H7" i="2"/>
  <c r="G7" i="2"/>
  <c r="F6" i="2"/>
  <c r="F31" i="2" s="1"/>
  <c r="E6" i="2"/>
  <c r="D6" i="2"/>
  <c r="D31" i="2" s="1"/>
  <c r="E31" i="2" l="1"/>
  <c r="H31" i="2" s="1"/>
  <c r="G6" i="2"/>
  <c r="H6" i="2"/>
  <c r="G10" i="2"/>
</calcChain>
</file>

<file path=xl/sharedStrings.xml><?xml version="1.0" encoding="utf-8"?>
<sst xmlns="http://schemas.openxmlformats.org/spreadsheetml/2006/main" count="74" uniqueCount="74">
  <si>
    <t xml:space="preserve">Исполнение муниципальных программ  муниципального образования «Сергиевское сельское поселение» с распределением бюджетных ассигнований за  2023 год </t>
  </si>
  <si>
    <t>тысяч рублей</t>
  </si>
  <si>
    <t>№    п/п</t>
  </si>
  <si>
    <t>Наименование программы</t>
  </si>
  <si>
    <t>целевая статья</t>
  </si>
  <si>
    <t>Утверждено бюджетом на 2023 г.</t>
  </si>
  <si>
    <t>Уточненный план на 01.01.2024 г.</t>
  </si>
  <si>
    <t>Фактическое исполнение на 01.01.2024 г.</t>
  </si>
  <si>
    <t>Отклонение (+,-)</t>
  </si>
  <si>
    <t>Процент исполнения к уточненному плану</t>
  </si>
  <si>
    <t>1.</t>
  </si>
  <si>
    <t xml:space="preserve">Муниципальная программа «Благоустройство территории муниципального образования «Сергиевское сельское поселение»е образования" </t>
  </si>
  <si>
    <t>6Ч00000000</t>
  </si>
  <si>
    <t xml:space="preserve">Подпрограмма «Текущее содержание и обслуживание наружных сетей уличного освещения территории муниципального образования «Сергиевское сельское поселение» </t>
  </si>
  <si>
    <t>6Ч10000100</t>
  </si>
  <si>
    <t>960,00</t>
  </si>
  <si>
    <t>Подпрограмма «Озеленение территории муниципального образования «Сергиевское сельское поселение»</t>
  </si>
  <si>
    <t>6Ч30000300</t>
  </si>
  <si>
    <t>70,00</t>
  </si>
  <si>
    <t xml:space="preserve">Подпрограмма «Организация ритуальных услуг и содержание мест захоронения   муниципального образования «Сергиевское сельское поселение» </t>
  </si>
  <si>
    <t>6Ч40000400</t>
  </si>
  <si>
    <t>200,0</t>
  </si>
  <si>
    <t>3.</t>
  </si>
  <si>
    <t>Муниципальная программа МО "Гиагинский район" "Развитие экономики" на 2014-2018 годы</t>
  </si>
  <si>
    <t>6400000000</t>
  </si>
  <si>
    <t xml:space="preserve"> Администрация МО "Гиагинский район"</t>
  </si>
  <si>
    <t>Подпрограмма «Прочие мероприятия по благоустройству территории муниципального образования «Сергиевское сельское поселение»</t>
  </si>
  <si>
    <t>6Ч50000500</t>
  </si>
  <si>
    <t>2200,00</t>
  </si>
  <si>
    <t xml:space="preserve">Подпрограмма «Содержание и ремонт памятников и обелисков  муниципального образования «Сергиевское сельское поселение» </t>
  </si>
  <si>
    <t>6Ч60000600</t>
  </si>
  <si>
    <t>110,10</t>
  </si>
  <si>
    <t xml:space="preserve">Подпрограмма «Строительство и реконструкция дворовых детских и спортивных площадок в МО «Сергиевское сельское поселение» </t>
  </si>
  <si>
    <t>6Ч70000700</t>
  </si>
  <si>
    <t>400,00</t>
  </si>
  <si>
    <t>Программа «Формирование современной городской среды  на территории МО «Сергиевское сельское поселение»</t>
  </si>
  <si>
    <t>6Ч80000800</t>
  </si>
  <si>
    <t xml:space="preserve">Муниципальная программа муниципального образования «Сергиевское сельское поселение» «Защита населения и территории от чрезвычайных ситуаций, обеспечение пожарной безопасности» </t>
  </si>
  <si>
    <t>6Э00000000</t>
  </si>
  <si>
    <t>Подпрограмма "Снижение рисков и последствий чрезвычайных ситуаций природного и техногенного характера на территории муниципального образования "Сергиевское сельское поселение"</t>
  </si>
  <si>
    <t>6Э20000200</t>
  </si>
  <si>
    <t>Подпрограмма "Обеспечение первичных мер пожарной безопасности муниципального образования "Сергиевское сельское поселение"</t>
  </si>
  <si>
    <t>6Э10000100</t>
  </si>
  <si>
    <t>230,00</t>
  </si>
  <si>
    <t xml:space="preserve">Муниципальная программа «Мероприятий по профилактике терроризма и экстремизма , а также минимизации и (или) ликвидации последствий проявления терроризма и экстремизма на территории муниципального образования «Сергиевское сельское поселение» </t>
  </si>
  <si>
    <t>6Т00100000</t>
  </si>
  <si>
    <t xml:space="preserve">Муниципальная  программа «О противодействии коррупции в муниципальном образовании «Сергиевское сельское поселение» </t>
  </si>
  <si>
    <t>6Я00005100</t>
  </si>
  <si>
    <t xml:space="preserve">«Энергосбережение и повышение энергетической эффективности в муниципальном образовании «Сергиевское сельское поселение» </t>
  </si>
  <si>
    <t>6Я00007100</t>
  </si>
  <si>
    <t>Муниципальная программа "Развитие сферы культуры в МО «Сергиевское сельское поселение».</t>
  </si>
  <si>
    <t>619000Ф700</t>
  </si>
  <si>
    <t>Муниципальная долгосрочная программа"Развития физической культуры и спорта в муниципальном образовании "Сергиевское сельское поселение"</t>
  </si>
  <si>
    <t>620000Ф800</t>
  </si>
  <si>
    <t xml:space="preserve">Муниципальная программа «Дорожная деятельность» на территории муниципального образования «Сергиевское сельское поселение» 
</t>
  </si>
  <si>
    <t>6Д 0 00 00000</t>
  </si>
  <si>
    <t xml:space="preserve">Муниципальная подпрограмма «Обеспечение безопасности дорожного движения на территории Муниципального образования «Сергиевское сельское поселение» </t>
  </si>
  <si>
    <t>6Д 100 00000</t>
  </si>
  <si>
    <t>Муниципальная подпрограмма  «Содержание и ремонт автомобильных дорог общего пользования местного значения</t>
  </si>
  <si>
    <t>6Д 200 00000</t>
  </si>
  <si>
    <t xml:space="preserve">Муниципальная программа МО   «Сергиевское сельское поселение»  «Программа развития систем коммунальной инфраструктуры МО «Сергиевское сельское поселение» </t>
  </si>
  <si>
    <t>618000Ф500</t>
  </si>
  <si>
    <t>Муниципальная программа  "Памятные и юбилейные даты в муниципальном образовании "Сергиевское сельское поселение"</t>
  </si>
  <si>
    <t>619000К700</t>
  </si>
  <si>
    <t>120,00</t>
  </si>
  <si>
    <t>Муниципальная программа поддержки и развития малого и среднего предпринимательства "</t>
  </si>
  <si>
    <t>6Я 000 0610</t>
  </si>
  <si>
    <t>2,0</t>
  </si>
  <si>
    <t>Муниципальная программа"Регулирование земельно-имущественных отношений в муниципальном образовании "Сергиевское сельсе=кое поселение"</t>
  </si>
  <si>
    <t>617000Ф200</t>
  </si>
  <si>
    <t>Всего</t>
  </si>
  <si>
    <t xml:space="preserve">Специалист 1 категории по финансово-экономическим вопросам </t>
  </si>
  <si>
    <t>С.М.Шаталова</t>
  </si>
  <si>
    <t>Приложение  6    к  отчету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</si>
</sst>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"/>
  </numFmts>
  <fonts count="16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i/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i/>
      <sz val="12"/>
      <name val="Times New Roman"/>
      <charset val="204"/>
    </font>
    <font>
      <b/>
      <sz val="12"/>
      <color theme="1" tint="0.249977111117893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justify" vertical="top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164" fontId="10" fillId="2" borderId="5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wrapText="1"/>
    </xf>
    <xf numFmtId="0" fontId="10" fillId="0" borderId="7" xfId="0" applyFont="1" applyBorder="1" applyAlignment="1">
      <alignment wrapText="1"/>
    </xf>
    <xf numFmtId="164" fontId="11" fillId="2" borderId="5" xfId="0" applyNumberFormat="1" applyFont="1" applyFill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49" fontId="13" fillId="0" borderId="2" xfId="0" applyNumberFormat="1" applyFont="1" applyBorder="1" applyAlignment="1">
      <alignment horizontal="right" wrapText="1"/>
    </xf>
    <xf numFmtId="2" fontId="13" fillId="0" borderId="6" xfId="0" applyNumberFormat="1" applyFont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right" vertical="center" wrapText="1"/>
    </xf>
    <xf numFmtId="2" fontId="13" fillId="0" borderId="6" xfId="0" applyNumberFormat="1" applyFont="1" applyBorder="1" applyAlignment="1">
      <alignment horizontal="right" wrapText="1"/>
    </xf>
    <xf numFmtId="49" fontId="13" fillId="0" borderId="4" xfId="0" applyNumberFormat="1" applyFont="1" applyBorder="1" applyAlignment="1">
      <alignment horizontal="right" wrapText="1"/>
    </xf>
    <xf numFmtId="2" fontId="13" fillId="0" borderId="5" xfId="0" applyNumberFormat="1" applyFont="1" applyBorder="1" applyAlignment="1">
      <alignment horizontal="right" wrapText="1"/>
    </xf>
    <xf numFmtId="0" fontId="15" fillId="0" borderId="5" xfId="0" applyFont="1" applyBorder="1" applyAlignment="1">
      <alignment wrapText="1"/>
    </xf>
    <xf numFmtId="0" fontId="6" fillId="0" borderId="4" xfId="0" applyFont="1" applyBorder="1"/>
    <xf numFmtId="2" fontId="6" fillId="2" borderId="7" xfId="0" applyNumberFormat="1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right" wrapText="1"/>
    </xf>
    <xf numFmtId="2" fontId="13" fillId="0" borderId="7" xfId="0" applyNumberFormat="1" applyFont="1" applyBorder="1" applyAlignment="1">
      <alignment horizontal="right" wrapText="1"/>
    </xf>
    <xf numFmtId="49" fontId="12" fillId="0" borderId="2" xfId="0" applyNumberFormat="1" applyFont="1" applyBorder="1" applyAlignment="1">
      <alignment horizontal="right" wrapText="1"/>
    </xf>
    <xf numFmtId="49" fontId="12" fillId="0" borderId="6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49" fontId="12" fillId="0" borderId="4" xfId="0" applyNumberFormat="1" applyFont="1" applyBorder="1" applyAlignment="1">
      <alignment horizontal="right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49" fontId="12" fillId="0" borderId="3" xfId="0" applyNumberFormat="1" applyFont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G1" sqref="G1:H1"/>
    </sheetView>
  </sheetViews>
  <sheetFormatPr defaultColWidth="9.140625" defaultRowHeight="15" x14ac:dyDescent="0.25"/>
  <cols>
    <col min="1" max="1" width="5.42578125" customWidth="1"/>
    <col min="2" max="2" width="56.85546875" customWidth="1"/>
    <col min="3" max="3" width="15" customWidth="1"/>
    <col min="4" max="4" width="13.42578125" customWidth="1"/>
    <col min="5" max="5" width="16" customWidth="1"/>
    <col min="6" max="6" width="13.28515625" customWidth="1"/>
    <col min="7" max="7" width="13.7109375" customWidth="1"/>
    <col min="8" max="8" width="13.85546875" customWidth="1"/>
    <col min="9" max="9" width="11.42578125" customWidth="1"/>
  </cols>
  <sheetData>
    <row r="1" spans="1:9" ht="62.25" customHeight="1" x14ac:dyDescent="0.25">
      <c r="A1" s="1"/>
      <c r="B1" s="1"/>
      <c r="C1" s="63"/>
      <c r="D1" s="63"/>
      <c r="E1" s="63"/>
      <c r="F1" s="2"/>
      <c r="G1" s="64" t="s">
        <v>73</v>
      </c>
      <c r="H1" s="64"/>
      <c r="I1" s="62"/>
    </row>
    <row r="2" spans="1:9" ht="54.7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</row>
    <row r="3" spans="1:9" ht="21" customHeight="1" x14ac:dyDescent="0.25">
      <c r="A3" s="66"/>
      <c r="B3" s="66"/>
      <c r="C3" s="66"/>
      <c r="D3" s="66"/>
      <c r="E3" s="66"/>
      <c r="F3" s="3"/>
      <c r="G3" s="3"/>
      <c r="H3" s="3" t="s">
        <v>1</v>
      </c>
    </row>
    <row r="4" spans="1:9" ht="15.75" customHeight="1" x14ac:dyDescent="0.25">
      <c r="A4" s="67" t="s">
        <v>2</v>
      </c>
      <c r="B4" s="67" t="s">
        <v>3</v>
      </c>
      <c r="C4" s="67" t="s">
        <v>4</v>
      </c>
      <c r="D4" s="67" t="s">
        <v>5</v>
      </c>
      <c r="E4" s="69" t="s">
        <v>6</v>
      </c>
      <c r="F4" s="69" t="s">
        <v>7</v>
      </c>
      <c r="G4" s="69" t="s">
        <v>8</v>
      </c>
      <c r="H4" s="69" t="s">
        <v>9</v>
      </c>
    </row>
    <row r="5" spans="1:9" ht="69.75" customHeight="1" x14ac:dyDescent="0.25">
      <c r="A5" s="68"/>
      <c r="B5" s="68"/>
      <c r="C5" s="68"/>
      <c r="D5" s="68"/>
      <c r="E5" s="70"/>
      <c r="F5" s="70"/>
      <c r="G5" s="70"/>
      <c r="H5" s="70"/>
    </row>
    <row r="6" spans="1:9" ht="66" customHeight="1" x14ac:dyDescent="0.25">
      <c r="A6" s="4" t="s">
        <v>10</v>
      </c>
      <c r="B6" s="5" t="s">
        <v>11</v>
      </c>
      <c r="C6" s="6" t="s">
        <v>12</v>
      </c>
      <c r="D6" s="7">
        <f>D7+D8+D9+D12+D13+D14</f>
        <v>3940.1</v>
      </c>
      <c r="E6" s="8">
        <f>E7+E8+E9+E12+E13+E14</f>
        <v>7800.5599999999995</v>
      </c>
      <c r="F6" s="9">
        <f>F7+F8+F9+F12+F13+F14</f>
        <v>7800.5899999999992</v>
      </c>
      <c r="G6" s="10">
        <f>SUM(F6-E6)</f>
        <v>2.9999999999745341E-2</v>
      </c>
      <c r="H6" s="10">
        <f>SUM(F6/E6*100)</f>
        <v>100.00038458777318</v>
      </c>
    </row>
    <row r="7" spans="1:9" ht="71.25" customHeight="1" x14ac:dyDescent="0.25">
      <c r="A7" s="11"/>
      <c r="B7" s="12" t="s">
        <v>13</v>
      </c>
      <c r="C7" s="6" t="s">
        <v>14</v>
      </c>
      <c r="D7" s="13" t="s">
        <v>15</v>
      </c>
      <c r="E7" s="14">
        <v>1148.23</v>
      </c>
      <c r="F7" s="15">
        <v>1148.23</v>
      </c>
      <c r="G7" s="16">
        <f t="shared" ref="G7:G23" si="0">SUM(F7-E7)</f>
        <v>0</v>
      </c>
      <c r="H7" s="16">
        <f>SUM(F7/E7*100)</f>
        <v>100</v>
      </c>
    </row>
    <row r="8" spans="1:9" ht="71.25" customHeight="1" x14ac:dyDescent="0.25">
      <c r="A8" s="4"/>
      <c r="B8" s="17" t="s">
        <v>16</v>
      </c>
      <c r="C8" s="6" t="s">
        <v>17</v>
      </c>
      <c r="D8" s="13" t="s">
        <v>18</v>
      </c>
      <c r="E8" s="18">
        <v>70</v>
      </c>
      <c r="F8" s="18">
        <v>70</v>
      </c>
      <c r="G8" s="10">
        <f t="shared" si="0"/>
        <v>0</v>
      </c>
      <c r="H8" s="10">
        <f t="shared" ref="H8:H14" si="1">SUM(F8/E8*100)</f>
        <v>100</v>
      </c>
    </row>
    <row r="9" spans="1:9" ht="79.5" customHeight="1" x14ac:dyDescent="0.25">
      <c r="A9" s="11"/>
      <c r="B9" s="17" t="s">
        <v>19</v>
      </c>
      <c r="C9" s="6" t="s">
        <v>20</v>
      </c>
      <c r="D9" s="13" t="s">
        <v>21</v>
      </c>
      <c r="E9" s="14">
        <v>477.43</v>
      </c>
      <c r="F9" s="15">
        <v>477.43</v>
      </c>
      <c r="G9" s="16">
        <f t="shared" si="0"/>
        <v>0</v>
      </c>
      <c r="H9" s="16">
        <f t="shared" si="1"/>
        <v>100</v>
      </c>
    </row>
    <row r="10" spans="1:9" ht="0.75" hidden="1" customHeight="1" x14ac:dyDescent="0.25">
      <c r="A10" s="4" t="s">
        <v>22</v>
      </c>
      <c r="B10" s="5" t="s">
        <v>23</v>
      </c>
      <c r="C10" s="6" t="s">
        <v>24</v>
      </c>
      <c r="D10" s="13"/>
      <c r="E10" s="18">
        <f>E11</f>
        <v>0</v>
      </c>
      <c r="F10" s="18">
        <f>F11</f>
        <v>0</v>
      </c>
      <c r="G10" s="10">
        <f t="shared" si="0"/>
        <v>0</v>
      </c>
      <c r="H10" s="10" t="e">
        <f t="shared" si="1"/>
        <v>#DIV/0!</v>
      </c>
    </row>
    <row r="11" spans="1:9" ht="15.75" hidden="1" x14ac:dyDescent="0.25">
      <c r="A11" s="11"/>
      <c r="B11" s="19" t="s">
        <v>25</v>
      </c>
      <c r="C11" s="20"/>
      <c r="D11" s="21"/>
      <c r="E11" s="14">
        <v>0</v>
      </c>
      <c r="F11" s="15">
        <v>0</v>
      </c>
      <c r="G11" s="16">
        <f t="shared" si="0"/>
        <v>0</v>
      </c>
      <c r="H11" s="16" t="e">
        <f t="shared" si="1"/>
        <v>#DIV/0!</v>
      </c>
    </row>
    <row r="12" spans="1:9" ht="61.5" customHeight="1" x14ac:dyDescent="0.25">
      <c r="A12" s="22"/>
      <c r="B12" s="17" t="s">
        <v>26</v>
      </c>
      <c r="C12" s="6" t="s">
        <v>27</v>
      </c>
      <c r="D12" s="13" t="s">
        <v>28</v>
      </c>
      <c r="E12" s="18">
        <v>4870.2</v>
      </c>
      <c r="F12" s="18">
        <v>4870.2</v>
      </c>
      <c r="G12" s="10">
        <f t="shared" si="0"/>
        <v>0</v>
      </c>
      <c r="H12" s="10">
        <f t="shared" si="1"/>
        <v>100</v>
      </c>
    </row>
    <row r="13" spans="1:9" ht="47.25" x14ac:dyDescent="0.25">
      <c r="A13" s="11"/>
      <c r="B13" s="17" t="s">
        <v>29</v>
      </c>
      <c r="C13" s="6" t="s">
        <v>30</v>
      </c>
      <c r="D13" s="13" t="s">
        <v>31</v>
      </c>
      <c r="E13" s="14">
        <v>748.4</v>
      </c>
      <c r="F13" s="15">
        <v>748.4</v>
      </c>
      <c r="G13" s="16">
        <f t="shared" si="0"/>
        <v>0</v>
      </c>
      <c r="H13" s="16">
        <f t="shared" si="1"/>
        <v>100</v>
      </c>
    </row>
    <row r="14" spans="1:9" ht="60.75" customHeight="1" x14ac:dyDescent="0.25">
      <c r="A14" s="4"/>
      <c r="B14" s="23" t="s">
        <v>32</v>
      </c>
      <c r="C14" s="6" t="s">
        <v>33</v>
      </c>
      <c r="D14" s="13" t="s">
        <v>34</v>
      </c>
      <c r="E14" s="24">
        <v>486.3</v>
      </c>
      <c r="F14" s="24">
        <v>486.33</v>
      </c>
      <c r="G14" s="10">
        <f t="shared" si="0"/>
        <v>2.9999999999972715E-2</v>
      </c>
      <c r="H14" s="10">
        <f t="shared" si="1"/>
        <v>100.00616903146205</v>
      </c>
    </row>
    <row r="15" spans="1:9" ht="80.25" customHeight="1" x14ac:dyDescent="0.25">
      <c r="A15" s="11">
        <v>2</v>
      </c>
      <c r="B15" s="25" t="s">
        <v>35</v>
      </c>
      <c r="C15" s="6" t="s">
        <v>36</v>
      </c>
      <c r="D15" s="7">
        <v>100</v>
      </c>
      <c r="E15" s="14">
        <v>0</v>
      </c>
      <c r="F15" s="15">
        <v>0</v>
      </c>
      <c r="G15" s="16">
        <f t="shared" si="0"/>
        <v>0</v>
      </c>
      <c r="H15" s="16">
        <v>0</v>
      </c>
    </row>
    <row r="16" spans="1:9" ht="101.25" customHeight="1" x14ac:dyDescent="0.25">
      <c r="A16" s="11">
        <v>3</v>
      </c>
      <c r="B16" s="26" t="s">
        <v>37</v>
      </c>
      <c r="C16" s="6" t="s">
        <v>38</v>
      </c>
      <c r="D16" s="7">
        <f>D17+D18</f>
        <v>245</v>
      </c>
      <c r="E16" s="27">
        <f>E18</f>
        <v>182</v>
      </c>
      <c r="F16" s="28">
        <f>F18</f>
        <v>182</v>
      </c>
      <c r="G16" s="10">
        <f t="shared" si="0"/>
        <v>0</v>
      </c>
      <c r="H16" s="10">
        <f t="shared" ref="H16:H23" si="2">SUM(F16/E16*100)</f>
        <v>100</v>
      </c>
    </row>
    <row r="17" spans="1:8" ht="63" x14ac:dyDescent="0.25">
      <c r="A17" s="11"/>
      <c r="B17" s="29" t="s">
        <v>39</v>
      </c>
      <c r="C17" s="20" t="s">
        <v>40</v>
      </c>
      <c r="D17" s="30">
        <v>15</v>
      </c>
      <c r="E17" s="14">
        <v>0</v>
      </c>
      <c r="F17" s="15">
        <v>0</v>
      </c>
      <c r="G17" s="16">
        <v>0</v>
      </c>
      <c r="H17" s="16">
        <v>0</v>
      </c>
    </row>
    <row r="18" spans="1:8" ht="84" customHeight="1" x14ac:dyDescent="0.25">
      <c r="A18" s="22"/>
      <c r="B18" s="31" t="s">
        <v>41</v>
      </c>
      <c r="C18" s="20" t="s">
        <v>42</v>
      </c>
      <c r="D18" s="21" t="s">
        <v>43</v>
      </c>
      <c r="E18" s="18">
        <v>182</v>
      </c>
      <c r="F18" s="18">
        <v>182</v>
      </c>
      <c r="G18" s="10">
        <f t="shared" si="0"/>
        <v>0</v>
      </c>
      <c r="H18" s="10">
        <f t="shared" si="2"/>
        <v>100</v>
      </c>
    </row>
    <row r="19" spans="1:8" ht="94.5" x14ac:dyDescent="0.25">
      <c r="A19" s="32">
        <v>4</v>
      </c>
      <c r="B19" s="33" t="s">
        <v>44</v>
      </c>
      <c r="C19" s="34" t="s">
        <v>45</v>
      </c>
      <c r="D19" s="35">
        <v>2</v>
      </c>
      <c r="E19" s="27">
        <v>6</v>
      </c>
      <c r="F19" s="28">
        <v>6</v>
      </c>
      <c r="G19" s="10">
        <f t="shared" si="0"/>
        <v>0</v>
      </c>
      <c r="H19" s="10">
        <f t="shared" si="2"/>
        <v>100</v>
      </c>
    </row>
    <row r="20" spans="1:8" ht="63" customHeight="1" x14ac:dyDescent="0.25">
      <c r="A20" s="22">
        <v>5</v>
      </c>
      <c r="B20" s="33" t="s">
        <v>46</v>
      </c>
      <c r="C20" s="20" t="s">
        <v>47</v>
      </c>
      <c r="D20" s="30">
        <v>2</v>
      </c>
      <c r="E20" s="18">
        <v>3.5</v>
      </c>
      <c r="F20" s="18">
        <v>3.5</v>
      </c>
      <c r="G20" s="10">
        <v>0</v>
      </c>
      <c r="H20" s="10">
        <v>100</v>
      </c>
    </row>
    <row r="21" spans="1:8" ht="47.25" x14ac:dyDescent="0.25">
      <c r="A21" s="11">
        <v>6</v>
      </c>
      <c r="B21" s="33" t="s">
        <v>48</v>
      </c>
      <c r="C21" s="6" t="s">
        <v>49</v>
      </c>
      <c r="D21" s="7">
        <v>55</v>
      </c>
      <c r="E21" s="27">
        <v>44.2</v>
      </c>
      <c r="F21" s="36">
        <v>44.2</v>
      </c>
      <c r="G21" s="10">
        <f t="shared" si="0"/>
        <v>0</v>
      </c>
      <c r="H21" s="10">
        <f t="shared" si="2"/>
        <v>100</v>
      </c>
    </row>
    <row r="22" spans="1:8" ht="81.75" customHeight="1" x14ac:dyDescent="0.25">
      <c r="A22" s="22">
        <v>7</v>
      </c>
      <c r="B22" s="33" t="s">
        <v>50</v>
      </c>
      <c r="C22" s="34" t="s">
        <v>51</v>
      </c>
      <c r="D22" s="37">
        <v>50</v>
      </c>
      <c r="E22" s="18">
        <v>19.3</v>
      </c>
      <c r="F22" s="18">
        <v>19.3</v>
      </c>
      <c r="G22" s="10">
        <f t="shared" si="0"/>
        <v>0</v>
      </c>
      <c r="H22" s="10">
        <f t="shared" si="2"/>
        <v>100</v>
      </c>
    </row>
    <row r="23" spans="1:8" ht="47.25" x14ac:dyDescent="0.25">
      <c r="A23" s="32">
        <v>8</v>
      </c>
      <c r="B23" s="33" t="s">
        <v>52</v>
      </c>
      <c r="C23" s="38" t="s">
        <v>53</v>
      </c>
      <c r="D23" s="39">
        <v>307</v>
      </c>
      <c r="E23" s="27">
        <v>287.5</v>
      </c>
      <c r="F23" s="28">
        <v>287.5</v>
      </c>
      <c r="G23" s="10">
        <f t="shared" si="0"/>
        <v>0</v>
      </c>
      <c r="H23" s="10">
        <f t="shared" si="2"/>
        <v>100</v>
      </c>
    </row>
    <row r="24" spans="1:8" ht="91.5" customHeight="1" x14ac:dyDescent="0.25">
      <c r="A24" s="22">
        <v>9</v>
      </c>
      <c r="B24" s="40" t="s">
        <v>54</v>
      </c>
      <c r="C24" s="41" t="s">
        <v>55</v>
      </c>
      <c r="D24" s="42">
        <f>D25+D26</f>
        <v>2343.4</v>
      </c>
      <c r="E24" s="18">
        <f>E25</f>
        <v>2318</v>
      </c>
      <c r="F24" s="18">
        <v>1072.7</v>
      </c>
      <c r="G24" s="10">
        <f>E24-F24</f>
        <v>1245.3</v>
      </c>
      <c r="H24" s="10">
        <v>46.3</v>
      </c>
    </row>
    <row r="25" spans="1:8" ht="59.25" customHeight="1" x14ac:dyDescent="0.25">
      <c r="A25" s="22"/>
      <c r="B25" s="40" t="s">
        <v>56</v>
      </c>
      <c r="C25" s="41" t="s">
        <v>57</v>
      </c>
      <c r="D25" s="42">
        <v>2043.4</v>
      </c>
      <c r="E25" s="18">
        <v>2318</v>
      </c>
      <c r="F25" s="18">
        <v>1072.7</v>
      </c>
      <c r="G25" s="10">
        <f>E25-F25</f>
        <v>1245.3</v>
      </c>
      <c r="H25" s="10">
        <v>46.3</v>
      </c>
    </row>
    <row r="26" spans="1:8" ht="83.25" customHeight="1" x14ac:dyDescent="0.25">
      <c r="A26" s="22"/>
      <c r="B26" s="40" t="s">
        <v>58</v>
      </c>
      <c r="C26" s="41" t="s">
        <v>59</v>
      </c>
      <c r="D26" s="42">
        <v>300</v>
      </c>
      <c r="E26" s="18">
        <v>8</v>
      </c>
      <c r="F26" s="18">
        <v>0</v>
      </c>
      <c r="G26" s="10">
        <v>0</v>
      </c>
      <c r="H26" s="10">
        <v>100</v>
      </c>
    </row>
    <row r="27" spans="1:8" ht="68.25" customHeight="1" x14ac:dyDescent="0.25">
      <c r="A27" s="22">
        <v>10</v>
      </c>
      <c r="B27" s="5" t="s">
        <v>60</v>
      </c>
      <c r="C27" s="43" t="s">
        <v>61</v>
      </c>
      <c r="D27" s="44">
        <v>891.3</v>
      </c>
      <c r="E27" s="18">
        <v>962.1</v>
      </c>
      <c r="F27" s="18">
        <v>962.1</v>
      </c>
      <c r="G27" s="10">
        <f>SUM(F27-E27)</f>
        <v>0</v>
      </c>
      <c r="H27" s="10">
        <f>SUM(F27/E27*100)</f>
        <v>100</v>
      </c>
    </row>
    <row r="28" spans="1:8" ht="68.25" customHeight="1" x14ac:dyDescent="0.25">
      <c r="A28" s="4">
        <v>11</v>
      </c>
      <c r="B28" s="5" t="s">
        <v>62</v>
      </c>
      <c r="C28" s="45" t="s">
        <v>63</v>
      </c>
      <c r="D28" s="46" t="s">
        <v>64</v>
      </c>
      <c r="E28" s="18">
        <v>119.7</v>
      </c>
      <c r="F28" s="18">
        <v>119.7</v>
      </c>
      <c r="G28" s="10">
        <v>0</v>
      </c>
      <c r="H28" s="10">
        <v>100</v>
      </c>
    </row>
    <row r="29" spans="1:8" ht="30" customHeight="1" x14ac:dyDescent="0.25">
      <c r="A29" s="47">
        <v>12</v>
      </c>
      <c r="B29" s="48" t="s">
        <v>65</v>
      </c>
      <c r="C29" s="49" t="s">
        <v>66</v>
      </c>
      <c r="D29" s="39" t="s">
        <v>67</v>
      </c>
      <c r="E29" s="50">
        <f>-F29</f>
        <v>0</v>
      </c>
      <c r="F29" s="51">
        <v>0</v>
      </c>
      <c r="G29" s="10">
        <v>0</v>
      </c>
      <c r="H29" s="10">
        <v>0</v>
      </c>
    </row>
    <row r="30" spans="1:8" ht="60" customHeight="1" x14ac:dyDescent="0.25">
      <c r="A30" s="47">
        <v>13</v>
      </c>
      <c r="B30" s="48" t="s">
        <v>68</v>
      </c>
      <c r="C30" s="52" t="s">
        <v>69</v>
      </c>
      <c r="D30" s="39">
        <v>50</v>
      </c>
      <c r="E30" s="50">
        <v>62.2</v>
      </c>
      <c r="F30" s="50">
        <v>62.2</v>
      </c>
      <c r="G30" s="10">
        <v>0</v>
      </c>
      <c r="H30" s="10">
        <v>100</v>
      </c>
    </row>
    <row r="31" spans="1:8" ht="60.75" customHeight="1" x14ac:dyDescent="0.25">
      <c r="A31" s="22"/>
      <c r="B31" s="53" t="s">
        <v>70</v>
      </c>
      <c r="C31" s="54"/>
      <c r="D31" s="55">
        <f>D6+D15+D16+D19+D20+D21+D22+D23+D24+D27+D28+D29+D30</f>
        <v>8107.8</v>
      </c>
      <c r="E31" s="9">
        <f>E6+E15+E16+E19+E20+E21+E22+E23+E24+E27+E28+E29+E30</f>
        <v>11805.060000000001</v>
      </c>
      <c r="F31" s="9">
        <f>F6+F15+F16+F19+F20+F21+F22+F23+F24+F27+F28+F29+F30</f>
        <v>10559.790000000003</v>
      </c>
      <c r="G31" s="10">
        <f>G24</f>
        <v>1245.3</v>
      </c>
      <c r="H31" s="10">
        <f>SUM(F31/E31*100)</f>
        <v>89.451387794725321</v>
      </c>
    </row>
    <row r="32" spans="1:8" ht="15.75" x14ac:dyDescent="0.25">
      <c r="A32" s="56"/>
      <c r="B32" s="57"/>
      <c r="C32" s="58"/>
      <c r="D32" s="58"/>
    </row>
    <row r="33" spans="1:8" ht="31.5" x14ac:dyDescent="0.25">
      <c r="A33" s="58"/>
      <c r="B33" s="59" t="s">
        <v>71</v>
      </c>
      <c r="C33" s="60"/>
      <c r="D33" s="60"/>
      <c r="E33" s="61"/>
      <c r="F33" s="61"/>
      <c r="G33" s="71" t="s">
        <v>72</v>
      </c>
      <c r="H33" s="71"/>
    </row>
    <row r="34" spans="1:8" ht="29.25" customHeight="1" x14ac:dyDescent="0.25">
      <c r="A34" s="58"/>
    </row>
    <row r="35" spans="1:8" ht="48.75" customHeight="1" x14ac:dyDescent="0.25">
      <c r="A35" s="59"/>
    </row>
    <row r="36" spans="1:8" ht="116.25" customHeight="1" x14ac:dyDescent="0.25"/>
  </sheetData>
  <mergeCells count="13">
    <mergeCell ref="G33:H33"/>
    <mergeCell ref="C1:E1"/>
    <mergeCell ref="G1:H1"/>
    <mergeCell ref="A2:H2"/>
    <mergeCell ref="A3:E3"/>
    <mergeCell ref="A4:A5"/>
    <mergeCell ref="B4:B5"/>
    <mergeCell ref="C4:C5"/>
    <mergeCell ref="D4:D5"/>
    <mergeCell ref="E4:E5"/>
    <mergeCell ref="F4:F5"/>
    <mergeCell ref="G4:G5"/>
    <mergeCell ref="H4:H5"/>
  </mergeCells>
  <pageMargins left="0" right="0" top="0" bottom="0" header="0.31496062992126" footer="0.31496062992126"/>
  <pageSetup paperSize="9" scale="7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2024-05-22T08:35:11Z</cp:lastPrinted>
  <dcterms:created xsi:type="dcterms:W3CDTF">2013-11-12T13:28:00Z</dcterms:created>
  <dcterms:modified xsi:type="dcterms:W3CDTF">2024-05-22T08:36:34Z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44412C99D9D34BCFBA514A34D98C2DA4_13</vt:lpwstr>
  </property>
  <property fmtid="{D5CDD505-2E9C-101B-9397-08002B2CF9AE}" pid="3" name="KSOProductBuildVer">
    <vt:lpwstr>1049-12.2.0.13489</vt:lpwstr>
  </property>
</Properties>
</file>