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148" windowHeight="8724"/>
  </bookViews>
  <sheets>
    <sheet name="Лист1" sheetId="2" r:id="rId1"/>
    <sheet name="Лист3" sheetId="3" r:id="rId2"/>
  </sheets>
  <definedNames>
    <definedName name="_xlnm.Print_Area" localSheetId="0">Лист1!$A$1:$H$39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<sst xmlns="http://schemas.openxmlformats.org/spreadsheetml/2006/main" count="96" uniqueCount="94">
  <si>
    <t xml:space="preserve">
Приложение № 6
к Решению Совета народных депутатов муниципального образования «Сергиевского сельского поселения»   
от 29 августа 2025г. № 202</t>
  </si>
  <si>
    <t xml:space="preserve">Исполнение муниципальных программ  муниципального образования «Сергиевское сельское поселение» с распределением бюджетных ассигнований за 2 квартал 2025 года </t>
  </si>
  <si>
    <t>тысяч рублей</t>
  </si>
  <si>
    <t>№    п/п</t>
  </si>
  <si>
    <t>Наименование программы</t>
  </si>
  <si>
    <t>целевая статья</t>
  </si>
  <si>
    <t>Утверждено бюджетом на 2025 г.</t>
  </si>
  <si>
    <t>Уточненный план на 01.07.2025 г.</t>
  </si>
  <si>
    <t>Фактическое исполнение на 01.07.2025 г.</t>
  </si>
  <si>
    <t>Отклонение (+,-)</t>
  </si>
  <si>
    <t>Процент исполнения к уточненному плану</t>
  </si>
  <si>
    <t>1.</t>
  </si>
  <si>
    <t xml:space="preserve">Муниципальная программа «Благоустройство территории муниципального образования «Сергиевское сельское поселение»е образования" </t>
  </si>
  <si>
    <t>6Ч00000000</t>
  </si>
  <si>
    <t xml:space="preserve">Подпрограмма «Текущее содержание и обслуживание наружных сетей уличного освещения территории муниципального образования «Сергиевское сельское поселение» </t>
  </si>
  <si>
    <t>6Ч10000100</t>
  </si>
  <si>
    <t>960,00</t>
  </si>
  <si>
    <t>Подпрограмма «Озеленение территории муниципального образования «Сергиевское сельское поселение»</t>
  </si>
  <si>
    <t>6Ч30000300</t>
  </si>
  <si>
    <t>70,00</t>
  </si>
  <si>
    <t xml:space="preserve">Подпрограмма «Организация ритуальных услуг и содержание мест захоронения   муниципального образования «Сергиевское сельское поселение» </t>
  </si>
  <si>
    <t>6Ч40000400</t>
  </si>
  <si>
    <t>200,0</t>
  </si>
  <si>
    <t>3.</t>
  </si>
  <si>
    <t>Муниципальная программа МО "Гиагинский район" "Развитие экономики" на 2014-2018 годы</t>
  </si>
  <si>
    <t>6400000000</t>
  </si>
  <si>
    <t xml:space="preserve"> Администрация МО "Гиагинский район"</t>
  </si>
  <si>
    <t>Подпрограмма «Прочие мероприятия по благоустройству территории муниципального образования «Сергиевское сельское поселение»</t>
  </si>
  <si>
    <t>6Ч50000500</t>
  </si>
  <si>
    <t>2200,00</t>
  </si>
  <si>
    <t>Мероприятия по благоустройству территории муниципального образования «Сергиевское сельское поселение» в рамках софинансирования проектов развития общественной инфраструктуры, основанной на местных инициативах, реализуемых на территории сельского поселения(благоустройство части парковой зоны села Сергиевское)</t>
  </si>
  <si>
    <t>6Ч506048Ц</t>
  </si>
  <si>
    <t>0,00</t>
  </si>
  <si>
    <t xml:space="preserve">Подпрограмма «Содержание и ремонт памятников и обелисков  муниципального образования «Сергиевское сельское поселение» </t>
  </si>
  <si>
    <t>6Ч60000600</t>
  </si>
  <si>
    <t>100</t>
  </si>
  <si>
    <t>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(нанесение имен (воинских званий, фамилий и инициалов) погибших при защите Отечества на мемориальные сооружения воинских захоронений по месту захоронения)</t>
  </si>
  <si>
    <t>6Ч600L2993</t>
  </si>
  <si>
    <t>0</t>
  </si>
  <si>
    <t xml:space="preserve">Подпрограмма «Строительство и реконструкция дворовых детских и спортивных площадок в МО «Сергиевское сельское поселение» </t>
  </si>
  <si>
    <t>6Ч70000700</t>
  </si>
  <si>
    <t>200</t>
  </si>
  <si>
    <t>Подпрограмма «Обустройство ограждения кладбища на х.Красный Пахарь» в рамках Софинансирования проектов развития территорий муниципальных образований Республики Адыгея основанных на местных инициативах муниципальной программы на  территории МО "Сергиевское сельское поселение"</t>
  </si>
  <si>
    <t>6Ч9006480Ф</t>
  </si>
  <si>
    <t>2.</t>
  </si>
  <si>
    <t>Программа «Формирование современной городской среды  на территории МО «Сергиевское сельское поселение»</t>
  </si>
  <si>
    <t>6Ч80000800</t>
  </si>
  <si>
    <t xml:space="preserve">Муниципальная программа муниципального образования «Сергиевское сельское поселение» «Защита населения и территории от чрезвычайных ситуаций, обеспечение пожарной безопасности» </t>
  </si>
  <si>
    <t>6Э00000000</t>
  </si>
  <si>
    <t>Подпрограмма "Снижение рисков и последствий чрезвычайных ситуаций природного и техногенного характера на территории муниципального образования "Сергиевское сельское поселение"</t>
  </si>
  <si>
    <t>6Э20000200</t>
  </si>
  <si>
    <t>Подпрограмма "Обеспечение первичных мер пожарной безопасности муниципального образования "Сергиевское сельское поселение"</t>
  </si>
  <si>
    <t>6Э10000100</t>
  </si>
  <si>
    <t>230,00</t>
  </si>
  <si>
    <t>4.</t>
  </si>
  <si>
    <t xml:space="preserve">Муниципальная программа «Мероприятий по профилактике терроризма и экстремизма , а также минимизации и (или) ликвидации последствий проявления терроризма и экстремизма на территории муниципального образования «Сергиевское сельское поселение» </t>
  </si>
  <si>
    <t>6Т00100000</t>
  </si>
  <si>
    <t>5.</t>
  </si>
  <si>
    <t xml:space="preserve">Муниципальная  программа «О противодействии коррупции в муниципальном образовании «Сергиевское сельское поселение» </t>
  </si>
  <si>
    <t>6Я00005100</t>
  </si>
  <si>
    <t>Муниципальная программа "Поддержка казачьего общества муниципального образования "Сергиевское сельское поселение"</t>
  </si>
  <si>
    <t>6С00100000</t>
  </si>
  <si>
    <t>6.</t>
  </si>
  <si>
    <t xml:space="preserve">«Энергосбережение и повышение энергетической эффективности в муниципальном образовании «Сергиевское сельское поселение» </t>
  </si>
  <si>
    <t>6Я00007100</t>
  </si>
  <si>
    <t>7.</t>
  </si>
  <si>
    <t>Муниципальная программа "Развитие сферы культуры в МО «Сергиевское сельское поселение».</t>
  </si>
  <si>
    <t>619000Ф700</t>
  </si>
  <si>
    <t>8.</t>
  </si>
  <si>
    <t>Муниципальная долгосрочная программа"Развития физической культуры и спорта в муниципальном образовании "Сергиевское сельское поселение"</t>
  </si>
  <si>
    <t>620000Ф800</t>
  </si>
  <si>
    <t>9.</t>
  </si>
  <si>
    <t xml:space="preserve">Муниципальная программа «Дорожная деятельность» на территории муниципального образования «Сергиевское сельское поселение» 
</t>
  </si>
  <si>
    <t>6Д 0 00 00000</t>
  </si>
  <si>
    <t xml:space="preserve">Муниципальная подпрограмма «Обеспечение безопасности дорожного движения на территории Муниципального образования «Сергиевское сельское поселение» </t>
  </si>
  <si>
    <t>6Д 100 00000</t>
  </si>
  <si>
    <t>Муниципальная подпрограмма  «Содержание и ремонт автомобильных дорог общего пользования местного значения</t>
  </si>
  <si>
    <t>6Д 200 00000</t>
  </si>
  <si>
    <t>10.</t>
  </si>
  <si>
    <t xml:space="preserve">Муниципальная программа МО   «Сергиевское сельское поселение»  «Программа развития систем коммунальной инфраструктуры МО «Сергиевское сельское поселение» </t>
  </si>
  <si>
    <t>618000Ф500</t>
  </si>
  <si>
    <t>11.</t>
  </si>
  <si>
    <t>Муниципальная программа  "Памятные и юбилейные даты в муниципальном образовании "Сергиевское сельское поселение"</t>
  </si>
  <si>
    <t>619000К700</t>
  </si>
  <si>
    <t>12.</t>
  </si>
  <si>
    <t>Муниципальная программа поддержки и развития малого и среднего предпринимательства "</t>
  </si>
  <si>
    <t>6Я 000 0610</t>
  </si>
  <si>
    <t>2,0</t>
  </si>
  <si>
    <t>13.</t>
  </si>
  <si>
    <t>Муниципальная программа"Регулирование земельно-имущественных отношений в муниципальном образовании "Сергиевское сельское поселение"</t>
  </si>
  <si>
    <t>617000Ф200</t>
  </si>
  <si>
    <t>Всего</t>
  </si>
  <si>
    <t xml:space="preserve">Гл.специалист по финансово-экономическим вопросам </t>
  </si>
  <si>
    <t>В.И.Ковалева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</si>
</sst>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"/>
  </numFmts>
  <fonts count="35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sz val="12"/>
      <color theme="1"/>
      <name val="Times New Roman"/>
      <charset val="204"/>
    </font>
    <font>
      <b/>
      <i/>
      <sz val="12"/>
      <color rgb="FF000000"/>
      <name val="Times New Roman"/>
      <charset val="204"/>
    </font>
    <font>
      <b/>
      <sz val="12"/>
      <color theme="1"/>
      <name val="Times New Roman"/>
      <charset val="204"/>
    </font>
    <font>
      <i/>
      <sz val="12"/>
      <color theme="1"/>
      <name val="Times New Roman"/>
      <charset val="204"/>
    </font>
    <font>
      <i/>
      <sz val="12"/>
      <name val="Times New Roman"/>
      <charset val="204"/>
    </font>
    <font>
      <b/>
      <sz val="12"/>
      <name val="Times New Roman"/>
      <charset val="204"/>
    </font>
    <font>
      <i/>
      <sz val="12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i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1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6" borderId="16" applyNumberFormat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180" fontId="8" fillId="2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180" fontId="9" fillId="2" borderId="4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justify" vertical="top" wrapText="1"/>
    </xf>
    <xf numFmtId="0" fontId="7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2" fontId="10" fillId="2" borderId="5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1" fillId="0" borderId="5" xfId="0" applyFont="1" applyBorder="1" applyAlignment="1">
      <alignment wrapText="1"/>
    </xf>
    <xf numFmtId="49" fontId="13" fillId="0" borderId="2" xfId="0" applyNumberFormat="1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0" fontId="11" fillId="0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center" vertical="center" wrapText="1"/>
    </xf>
    <xf numFmtId="2" fontId="14" fillId="2" borderId="4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wrapText="1"/>
    </xf>
    <xf numFmtId="0" fontId="4" fillId="0" borderId="4" xfId="0" applyFont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 wrapText="1"/>
    </xf>
    <xf numFmtId="2" fontId="13" fillId="0" borderId="7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2" fontId="3" fillId="2" borderId="4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9" fontId="6" fillId="2" borderId="4" xfId="0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Alignment="1">
      <alignment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abSelected="1" workbookViewId="0">
      <selection activeCell="A2" sqref="A2:H2"/>
    </sheetView>
  </sheetViews>
  <sheetFormatPr defaultColWidth="9" defaultRowHeight="14.4"/>
  <cols>
    <col min="1" max="1" width="5.42592592592593" customWidth="1"/>
    <col min="2" max="2" width="56.8518518518519" customWidth="1"/>
    <col min="3" max="3" width="15" customWidth="1"/>
    <col min="4" max="4" width="13.4259259259259" customWidth="1"/>
    <col min="5" max="5" width="16" customWidth="1"/>
    <col min="6" max="6" width="13.287037037037" customWidth="1"/>
    <col min="7" max="7" width="13.712962962963" customWidth="1"/>
    <col min="8" max="8" width="13.8518518518519" customWidth="1"/>
    <col min="9" max="9" width="11.4259259259259" customWidth="1"/>
    <col min="10" max="16384" width="9.13888888888889"/>
  </cols>
  <sheetData>
    <row r="1" ht="109" customHeight="1" spans="1:9">
      <c r="A1" s="2"/>
      <c r="B1" s="2"/>
      <c r="C1" s="3"/>
      <c r="D1" s="3"/>
      <c r="E1" s="3"/>
      <c r="F1" s="3"/>
      <c r="G1" s="4" t="s">
        <v>0</v>
      </c>
      <c r="H1" s="4"/>
      <c r="I1" s="72"/>
    </row>
    <row r="2" ht="54.75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ht="21" customHeight="1" spans="1:8">
      <c r="A3" s="6"/>
      <c r="B3" s="6"/>
      <c r="C3" s="6"/>
      <c r="D3" s="6"/>
      <c r="E3" s="6"/>
      <c r="F3" s="7"/>
      <c r="G3" s="7"/>
      <c r="H3" s="7" t="s">
        <v>2</v>
      </c>
    </row>
    <row r="4" ht="15.75" customHeight="1" spans="1:8">
      <c r="A4" s="8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9" t="s">
        <v>8</v>
      </c>
      <c r="G4" s="9" t="s">
        <v>9</v>
      </c>
      <c r="H4" s="9" t="s">
        <v>10</v>
      </c>
    </row>
    <row r="5" ht="69.75" customHeight="1" spans="1:8">
      <c r="A5" s="10"/>
      <c r="B5" s="10"/>
      <c r="C5" s="10"/>
      <c r="D5" s="10"/>
      <c r="E5" s="11"/>
      <c r="F5" s="11"/>
      <c r="G5" s="11"/>
      <c r="H5" s="11"/>
    </row>
    <row r="6" s="1" customFormat="1" ht="66" customHeight="1" spans="1:8">
      <c r="A6" s="12" t="s">
        <v>11</v>
      </c>
      <c r="B6" s="13" t="s">
        <v>12</v>
      </c>
      <c r="C6" s="14" t="s">
        <v>13</v>
      </c>
      <c r="D6" s="15">
        <f>D7+D8+D9+D12+D14+D16+D17+D15+D13</f>
        <v>3730</v>
      </c>
      <c r="E6" s="15">
        <f>E7+E8+E9+E12+E14+E16+E17+E15+E13</f>
        <v>6678</v>
      </c>
      <c r="F6" s="15">
        <f>F7+F8+F9+F12+F14+F16+F17+F15+F13</f>
        <v>2469.6</v>
      </c>
      <c r="G6" s="16">
        <f t="shared" ref="G6:G18" si="0">SUM(F6-E6)</f>
        <v>-4208.4</v>
      </c>
      <c r="H6" s="16">
        <f t="shared" ref="H6:H14" si="1">SUM(F6/E6*100)</f>
        <v>36.9811320754717</v>
      </c>
    </row>
    <row r="7" ht="71.25" customHeight="1" spans="1:8">
      <c r="A7" s="17"/>
      <c r="B7" s="18" t="s">
        <v>14</v>
      </c>
      <c r="C7" s="19" t="s">
        <v>15</v>
      </c>
      <c r="D7" s="20" t="s">
        <v>16</v>
      </c>
      <c r="E7" s="21">
        <v>960</v>
      </c>
      <c r="F7" s="22">
        <v>551.5</v>
      </c>
      <c r="G7" s="23">
        <f t="shared" si="0"/>
        <v>-408.5</v>
      </c>
      <c r="H7" s="23">
        <f t="shared" si="1"/>
        <v>57.4479166666667</v>
      </c>
    </row>
    <row r="8" ht="38" customHeight="1" spans="1:8">
      <c r="A8" s="12"/>
      <c r="B8" s="24" t="s">
        <v>17</v>
      </c>
      <c r="C8" s="19" t="s">
        <v>18</v>
      </c>
      <c r="D8" s="20" t="s">
        <v>19</v>
      </c>
      <c r="E8" s="21">
        <v>70</v>
      </c>
      <c r="F8" s="21">
        <v>0</v>
      </c>
      <c r="G8" s="23">
        <f t="shared" si="0"/>
        <v>-70</v>
      </c>
      <c r="H8" s="23">
        <f t="shared" si="1"/>
        <v>0</v>
      </c>
    </row>
    <row r="9" ht="49" customHeight="1" spans="1:8">
      <c r="A9" s="17"/>
      <c r="B9" s="24" t="s">
        <v>20</v>
      </c>
      <c r="C9" s="19" t="s">
        <v>21</v>
      </c>
      <c r="D9" s="20" t="s">
        <v>22</v>
      </c>
      <c r="E9" s="21">
        <v>800</v>
      </c>
      <c r="F9" s="22">
        <v>502.2</v>
      </c>
      <c r="G9" s="23">
        <f t="shared" si="0"/>
        <v>-297.8</v>
      </c>
      <c r="H9" s="23">
        <f t="shared" si="1"/>
        <v>62.775</v>
      </c>
    </row>
    <row r="10" ht="0.75" hidden="1" customHeight="1" spans="1:8">
      <c r="A10" s="12" t="s">
        <v>23</v>
      </c>
      <c r="B10" s="25" t="s">
        <v>24</v>
      </c>
      <c r="C10" s="19" t="s">
        <v>25</v>
      </c>
      <c r="D10" s="20"/>
      <c r="E10" s="21">
        <f>E11</f>
        <v>0</v>
      </c>
      <c r="F10" s="21">
        <f>F11</f>
        <v>0</v>
      </c>
      <c r="G10" s="23">
        <f t="shared" si="0"/>
        <v>0</v>
      </c>
      <c r="H10" s="23" t="e">
        <f t="shared" si="1"/>
        <v>#DIV/0!</v>
      </c>
    </row>
    <row r="11" ht="15.6" hidden="1" spans="1:8">
      <c r="A11" s="17"/>
      <c r="B11" s="26" t="s">
        <v>26</v>
      </c>
      <c r="C11" s="19"/>
      <c r="D11" s="20"/>
      <c r="E11" s="21">
        <v>0</v>
      </c>
      <c r="F11" s="22">
        <v>0</v>
      </c>
      <c r="G11" s="23">
        <f t="shared" si="0"/>
        <v>0</v>
      </c>
      <c r="H11" s="23" t="e">
        <f t="shared" si="1"/>
        <v>#DIV/0!</v>
      </c>
    </row>
    <row r="12" ht="48" customHeight="1" spans="1:8">
      <c r="A12" s="27"/>
      <c r="B12" s="24" t="s">
        <v>27</v>
      </c>
      <c r="C12" s="19" t="s">
        <v>28</v>
      </c>
      <c r="D12" s="20" t="s">
        <v>29</v>
      </c>
      <c r="E12" s="21">
        <v>1906.6</v>
      </c>
      <c r="F12" s="21">
        <v>1338.9</v>
      </c>
      <c r="G12" s="23">
        <f t="shared" si="0"/>
        <v>-567.7</v>
      </c>
      <c r="H12" s="23">
        <f t="shared" si="1"/>
        <v>70.2244833735445</v>
      </c>
    </row>
    <row r="13" ht="112" customHeight="1" spans="1:8">
      <c r="A13" s="17"/>
      <c r="B13" s="28" t="s">
        <v>30</v>
      </c>
      <c r="C13" s="19" t="s">
        <v>31</v>
      </c>
      <c r="D13" s="20" t="s">
        <v>32</v>
      </c>
      <c r="E13" s="21">
        <v>2641.4</v>
      </c>
      <c r="F13" s="21">
        <v>0</v>
      </c>
      <c r="G13" s="23">
        <f t="shared" si="0"/>
        <v>-2641.4</v>
      </c>
      <c r="H13" s="23">
        <f t="shared" si="1"/>
        <v>0</v>
      </c>
    </row>
    <row r="14" ht="46.8" spans="1:8">
      <c r="A14" s="17"/>
      <c r="B14" s="24" t="s">
        <v>33</v>
      </c>
      <c r="C14" s="19" t="s">
        <v>34</v>
      </c>
      <c r="D14" s="20" t="s">
        <v>35</v>
      </c>
      <c r="E14" s="21">
        <v>100</v>
      </c>
      <c r="F14" s="22">
        <v>52.5</v>
      </c>
      <c r="G14" s="23">
        <f t="shared" si="0"/>
        <v>-47.5</v>
      </c>
      <c r="H14" s="23">
        <f t="shared" si="1"/>
        <v>52.5</v>
      </c>
    </row>
    <row r="15" ht="112" hidden="1" customHeight="1" spans="1:8">
      <c r="A15" s="12"/>
      <c r="B15" s="29" t="s">
        <v>36</v>
      </c>
      <c r="C15" s="19" t="s">
        <v>37</v>
      </c>
      <c r="D15" s="20" t="s">
        <v>38</v>
      </c>
      <c r="E15" s="30">
        <v>0</v>
      </c>
      <c r="F15" s="30">
        <v>0</v>
      </c>
      <c r="G15" s="23">
        <v>0</v>
      </c>
      <c r="H15" s="23">
        <v>0</v>
      </c>
    </row>
    <row r="16" ht="47" customHeight="1" spans="1:8">
      <c r="A16" s="12"/>
      <c r="B16" s="31" t="s">
        <v>39</v>
      </c>
      <c r="C16" s="19" t="s">
        <v>40</v>
      </c>
      <c r="D16" s="20" t="s">
        <v>41</v>
      </c>
      <c r="E16" s="30">
        <v>200</v>
      </c>
      <c r="F16" s="30">
        <v>24.5</v>
      </c>
      <c r="G16" s="23">
        <f>SUM(F16-E16)</f>
        <v>-175.5</v>
      </c>
      <c r="H16" s="23">
        <f>SUM(F16/E16*100)</f>
        <v>12.25</v>
      </c>
    </row>
    <row r="17" ht="91" hidden="1" customHeight="1" spans="1:8">
      <c r="A17" s="17"/>
      <c r="B17" s="31" t="s">
        <v>42</v>
      </c>
      <c r="C17" s="19" t="s">
        <v>43</v>
      </c>
      <c r="D17" s="32">
        <v>0</v>
      </c>
      <c r="E17" s="21">
        <v>0</v>
      </c>
      <c r="F17" s="21">
        <v>0</v>
      </c>
      <c r="G17" s="23">
        <f>SUM(F17-E17)</f>
        <v>0</v>
      </c>
      <c r="H17" s="23">
        <v>0</v>
      </c>
    </row>
    <row r="18" s="1" customFormat="1" ht="49" customHeight="1" spans="1:8">
      <c r="A18" s="27" t="s">
        <v>44</v>
      </c>
      <c r="B18" s="33" t="s">
        <v>45</v>
      </c>
      <c r="C18" s="34" t="s">
        <v>46</v>
      </c>
      <c r="D18" s="35">
        <v>100</v>
      </c>
      <c r="E18" s="36">
        <v>100</v>
      </c>
      <c r="F18" s="37">
        <v>0</v>
      </c>
      <c r="G18" s="16">
        <f>SUM(F18-E18)</f>
        <v>-100</v>
      </c>
      <c r="H18" s="16">
        <v>0</v>
      </c>
    </row>
    <row r="19" ht="67" customHeight="1" spans="1:8">
      <c r="A19" s="27" t="s">
        <v>23</v>
      </c>
      <c r="B19" s="38" t="s">
        <v>47</v>
      </c>
      <c r="C19" s="34" t="s">
        <v>48</v>
      </c>
      <c r="D19" s="35">
        <f>D20+D21</f>
        <v>245</v>
      </c>
      <c r="E19" s="36">
        <f>E21+E20</f>
        <v>245</v>
      </c>
      <c r="F19" s="37">
        <f>F21</f>
        <v>63.3</v>
      </c>
      <c r="G19" s="16">
        <f>SUM(F19-E19)</f>
        <v>-181.7</v>
      </c>
      <c r="H19" s="16">
        <f>SUM(F19/E19*100)</f>
        <v>25.8367346938775</v>
      </c>
    </row>
    <row r="20" ht="63.15" spans="1:8">
      <c r="A20" s="17"/>
      <c r="B20" s="39" t="s">
        <v>49</v>
      </c>
      <c r="C20" s="19" t="s">
        <v>50</v>
      </c>
      <c r="D20" s="32">
        <v>15</v>
      </c>
      <c r="E20" s="21">
        <v>15</v>
      </c>
      <c r="F20" s="22">
        <v>0</v>
      </c>
      <c r="G20" s="23">
        <v>0</v>
      </c>
      <c r="H20" s="23">
        <v>0</v>
      </c>
    </row>
    <row r="21" ht="48" customHeight="1" spans="1:8">
      <c r="A21" s="27"/>
      <c r="B21" s="40" t="s">
        <v>51</v>
      </c>
      <c r="C21" s="19" t="s">
        <v>52</v>
      </c>
      <c r="D21" s="20" t="s">
        <v>53</v>
      </c>
      <c r="E21" s="21">
        <v>230</v>
      </c>
      <c r="F21" s="21">
        <v>63.3</v>
      </c>
      <c r="G21" s="23">
        <f>SUM(F21-E21)</f>
        <v>-166.7</v>
      </c>
      <c r="H21" s="23">
        <f t="shared" ref="H21:H27" si="2">SUM(F21/E21*100)</f>
        <v>27.5217391304348</v>
      </c>
    </row>
    <row r="22" s="1" customFormat="1" ht="93.6" spans="1:8">
      <c r="A22" s="12" t="s">
        <v>54</v>
      </c>
      <c r="B22" s="41" t="s">
        <v>55</v>
      </c>
      <c r="C22" s="42" t="s">
        <v>56</v>
      </c>
      <c r="D22" s="43">
        <v>2</v>
      </c>
      <c r="E22" s="36">
        <v>2</v>
      </c>
      <c r="F22" s="37">
        <v>0</v>
      </c>
      <c r="G22" s="16">
        <f>SUM(F22-E22)</f>
        <v>-2</v>
      </c>
      <c r="H22" s="16">
        <f t="shared" si="2"/>
        <v>0</v>
      </c>
    </row>
    <row r="23" s="1" customFormat="1" ht="51" customHeight="1" spans="1:8">
      <c r="A23" s="27" t="s">
        <v>57</v>
      </c>
      <c r="B23" s="41" t="s">
        <v>58</v>
      </c>
      <c r="C23" s="34" t="s">
        <v>59</v>
      </c>
      <c r="D23" s="35">
        <v>2</v>
      </c>
      <c r="E23" s="36">
        <v>2</v>
      </c>
      <c r="F23" s="36">
        <v>0</v>
      </c>
      <c r="G23" s="16">
        <f>SUM(F23-E23)</f>
        <v>-2</v>
      </c>
      <c r="H23" s="16">
        <f t="shared" si="2"/>
        <v>0</v>
      </c>
    </row>
    <row r="24" s="1" customFormat="1" ht="51" customHeight="1" spans="1:8">
      <c r="A24" s="27"/>
      <c r="B24" s="44" t="s">
        <v>60</v>
      </c>
      <c r="C24" s="34" t="s">
        <v>61</v>
      </c>
      <c r="D24" s="35">
        <v>50</v>
      </c>
      <c r="E24" s="36">
        <v>50</v>
      </c>
      <c r="F24" s="36">
        <v>0</v>
      </c>
      <c r="G24" s="16">
        <f>SUM(F24-E24)</f>
        <v>-50</v>
      </c>
      <c r="H24" s="16">
        <f t="shared" si="2"/>
        <v>0</v>
      </c>
    </row>
    <row r="25" ht="46.8" spans="1:8">
      <c r="A25" s="27" t="s">
        <v>62</v>
      </c>
      <c r="B25" s="41" t="s">
        <v>63</v>
      </c>
      <c r="C25" s="34" t="s">
        <v>64</v>
      </c>
      <c r="D25" s="35">
        <v>55</v>
      </c>
      <c r="E25" s="36">
        <v>55</v>
      </c>
      <c r="F25" s="45">
        <v>22.5</v>
      </c>
      <c r="G25" s="16">
        <f t="shared" ref="G25:G32" si="3">SUM(F25-E25)</f>
        <v>-32.5</v>
      </c>
      <c r="H25" s="16">
        <f t="shared" si="2"/>
        <v>40.9090909090909</v>
      </c>
    </row>
    <row r="26" ht="36" customHeight="1" spans="1:8">
      <c r="A26" s="27" t="s">
        <v>65</v>
      </c>
      <c r="B26" s="41" t="s">
        <v>66</v>
      </c>
      <c r="C26" s="42" t="s">
        <v>67</v>
      </c>
      <c r="D26" s="43">
        <v>50</v>
      </c>
      <c r="E26" s="36">
        <v>50</v>
      </c>
      <c r="F26" s="36">
        <v>0</v>
      </c>
      <c r="G26" s="16">
        <f t="shared" si="3"/>
        <v>-50</v>
      </c>
      <c r="H26" s="16">
        <f t="shared" si="2"/>
        <v>0</v>
      </c>
    </row>
    <row r="27" ht="46.8" spans="1:8">
      <c r="A27" s="12" t="s">
        <v>68</v>
      </c>
      <c r="B27" s="41" t="s">
        <v>69</v>
      </c>
      <c r="C27" s="46" t="s">
        <v>70</v>
      </c>
      <c r="D27" s="47">
        <v>350</v>
      </c>
      <c r="E27" s="48">
        <v>450</v>
      </c>
      <c r="F27" s="49">
        <v>216.8</v>
      </c>
      <c r="G27" s="16">
        <f t="shared" si="3"/>
        <v>-233.2</v>
      </c>
      <c r="H27" s="16">
        <f t="shared" si="2"/>
        <v>48.1777777777778</v>
      </c>
    </row>
    <row r="28" ht="62" customHeight="1" spans="1:8">
      <c r="A28" s="27" t="s">
        <v>71</v>
      </c>
      <c r="B28" s="50" t="s">
        <v>72</v>
      </c>
      <c r="C28" s="51" t="s">
        <v>73</v>
      </c>
      <c r="D28" s="52">
        <f>D29+D30</f>
        <v>2107.4</v>
      </c>
      <c r="E28" s="52">
        <f>E29+E30</f>
        <v>4224.2</v>
      </c>
      <c r="F28" s="52">
        <f>F29+F30</f>
        <v>260</v>
      </c>
      <c r="G28" s="52">
        <f>G29+G30</f>
        <v>3764.2</v>
      </c>
      <c r="H28" s="16">
        <v>46.3</v>
      </c>
    </row>
    <row r="29" ht="59.25" customHeight="1" spans="1:8">
      <c r="A29" s="27"/>
      <c r="B29" s="53" t="s">
        <v>74</v>
      </c>
      <c r="C29" s="54" t="s">
        <v>75</v>
      </c>
      <c r="D29" s="55">
        <v>1907.4</v>
      </c>
      <c r="E29" s="21">
        <v>4024.2</v>
      </c>
      <c r="F29" s="21">
        <v>260</v>
      </c>
      <c r="G29" s="23">
        <f>E29-F29</f>
        <v>3764.2</v>
      </c>
      <c r="H29" s="23">
        <v>46.3</v>
      </c>
    </row>
    <row r="30" ht="50" customHeight="1" spans="1:8">
      <c r="A30" s="27"/>
      <c r="B30" s="53" t="s">
        <v>76</v>
      </c>
      <c r="C30" s="54" t="s">
        <v>77</v>
      </c>
      <c r="D30" s="55">
        <v>200</v>
      </c>
      <c r="E30" s="21">
        <v>200</v>
      </c>
      <c r="F30" s="21">
        <v>0</v>
      </c>
      <c r="G30" s="23">
        <v>0</v>
      </c>
      <c r="H30" s="23">
        <v>100</v>
      </c>
    </row>
    <row r="31" ht="51" customHeight="1" spans="1:8">
      <c r="A31" s="27" t="s">
        <v>78</v>
      </c>
      <c r="B31" s="13" t="s">
        <v>79</v>
      </c>
      <c r="C31" s="56" t="s">
        <v>80</v>
      </c>
      <c r="D31" s="57">
        <v>840</v>
      </c>
      <c r="E31" s="36">
        <v>840</v>
      </c>
      <c r="F31" s="36">
        <v>446.4</v>
      </c>
      <c r="G31" s="16">
        <f>SUM(F31-E31)</f>
        <v>-393.6</v>
      </c>
      <c r="H31" s="16">
        <f>SUM(F31/E31*100)</f>
        <v>53.1428571428571</v>
      </c>
    </row>
    <row r="32" ht="51" customHeight="1" spans="1:8">
      <c r="A32" s="12" t="s">
        <v>81</v>
      </c>
      <c r="B32" s="13" t="s">
        <v>82</v>
      </c>
      <c r="C32" s="42" t="s">
        <v>83</v>
      </c>
      <c r="D32" s="58" t="s">
        <v>41</v>
      </c>
      <c r="E32" s="36">
        <v>200</v>
      </c>
      <c r="F32" s="36">
        <v>120.2</v>
      </c>
      <c r="G32" s="16">
        <f>SUM(F32-E32)</f>
        <v>-79.8</v>
      </c>
      <c r="H32" s="16">
        <v>100</v>
      </c>
    </row>
    <row r="33" ht="30" customHeight="1" spans="1:8">
      <c r="A33" s="59" t="s">
        <v>84</v>
      </c>
      <c r="B33" s="60" t="s">
        <v>85</v>
      </c>
      <c r="C33" s="46" t="s">
        <v>86</v>
      </c>
      <c r="D33" s="47" t="s">
        <v>87</v>
      </c>
      <c r="E33" s="35">
        <v>2</v>
      </c>
      <c r="F33" s="61">
        <v>0</v>
      </c>
      <c r="G33" s="16">
        <v>0</v>
      </c>
      <c r="H33" s="16">
        <v>0</v>
      </c>
    </row>
    <row r="34" ht="50" customHeight="1" spans="1:8">
      <c r="A34" s="59" t="s">
        <v>88</v>
      </c>
      <c r="B34" s="60" t="s">
        <v>89</v>
      </c>
      <c r="C34" s="62" t="s">
        <v>90</v>
      </c>
      <c r="D34" s="47">
        <v>100</v>
      </c>
      <c r="E34" s="35">
        <v>100</v>
      </c>
      <c r="F34" s="35">
        <v>45</v>
      </c>
      <c r="G34" s="16">
        <v>0</v>
      </c>
      <c r="H34" s="16">
        <v>100</v>
      </c>
    </row>
    <row r="35" ht="60.75" customHeight="1" spans="1:8">
      <c r="A35" s="27"/>
      <c r="B35" s="63" t="s">
        <v>91</v>
      </c>
      <c r="C35" s="64"/>
      <c r="D35" s="36">
        <f>D6+D18+D19+D22+D23+D25+D26+D27+D28+D31+D32+D33+D34+D24</f>
        <v>7833.4</v>
      </c>
      <c r="E35" s="36">
        <f>E6+E18+E19+E22+E23+E25+E26+E27+E28+E31+E32+E33+E34+E24</f>
        <v>12998.2</v>
      </c>
      <c r="F35" s="36">
        <f>F6+F18+F19+F22+F23+F25+F26+F27+F28+F31+F32+F33+F34+F24</f>
        <v>3643.8</v>
      </c>
      <c r="G35" s="16">
        <f>G28+G6+G19+G22+G23+G25+G26+G27+G31</f>
        <v>-1339.2</v>
      </c>
      <c r="H35" s="16">
        <f>SUM(F35/E35*100)</f>
        <v>28.0331122770845</v>
      </c>
    </row>
    <row r="36" ht="15.6" spans="1:4">
      <c r="A36" s="65"/>
      <c r="B36" s="66"/>
      <c r="C36" s="67"/>
      <c r="D36" s="67"/>
    </row>
    <row r="37" ht="15.6" spans="1:8">
      <c r="A37" s="67"/>
      <c r="B37" s="68" t="s">
        <v>92</v>
      </c>
      <c r="C37" s="69"/>
      <c r="D37" s="69"/>
      <c r="E37" s="70"/>
      <c r="F37" s="70"/>
      <c r="G37" s="71" t="s">
        <v>93</v>
      </c>
      <c r="H37" s="70"/>
    </row>
    <row r="38" ht="29.25" customHeight="1" spans="1:1">
      <c r="A38" s="67"/>
    </row>
    <row r="39" ht="48.75" customHeight="1" spans="1:1">
      <c r="A39" s="68"/>
    </row>
    <row r="40" ht="116.25" customHeight="1"/>
  </sheetData>
  <mergeCells count="12">
    <mergeCell ref="C1:E1"/>
    <mergeCell ref="G1:H1"/>
    <mergeCell ref="A2:H2"/>
    <mergeCell ref="A3:E3"/>
    <mergeCell ref="A4:A5"/>
    <mergeCell ref="B4:B5"/>
    <mergeCell ref="C4:C5"/>
    <mergeCell ref="D4:D5"/>
    <mergeCell ref="E4:E5"/>
    <mergeCell ref="F4:F5"/>
    <mergeCell ref="G4:G5"/>
    <mergeCell ref="H4:H5"/>
  </mergeCells>
  <pageMargins left="0" right="0" top="0" bottom="0" header="0.31496062992126" footer="0.31496062992126"/>
  <pageSetup paperSize="9" scale="70" orientation="landscape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28" sqref="B28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2013-11-12T13:28:00Z</dcterms:created>
  <cp:lastPrinted>2023-03-29T12:43:00Z</cp:lastPrinted>
  <dcterms:modified xsi:type="dcterms:W3CDTF">2025-08-27T14:50:25Z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8DBC195076F8431BA1139CA2C38EC72D_13</vt:lpwstr>
  </property>
  <property fmtid="{D5CDD505-2E9C-101B-9397-08002B2CF9AE}" pid="3" name="KSOProductBuildVer">
    <vt:lpwstr>1049-12.2.0.21931</vt:lpwstr>
  </property>
</Properties>
</file>